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<sst xmlns="http://schemas.openxmlformats.org/spreadsheetml/2006/main" count="102" uniqueCount="71">
  <si>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 xml:space="preserve">  MINISTRY/DEPARTMENT:COMMUNICATIONS/TELECOMMUNICATIONS</t>
  </si>
  <si>
    <t xml:space="preserve"> STATEMENT  OF RECEIPTS AND  DISBURSEMENTS FOR THE YEAR 2006-07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</si>
  <si>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</si>
  <si>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</si>
  <si>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</si>
  <si>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</si>
  <si>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</si>
  <si>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</si>
  <si>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</si>
  <si>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</si>
  <si>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</si>
  <si>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</si>
  <si>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</si>
  <si>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</si>
  <si>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</si>
  <si>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</si>
  <si>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</si>
  <si>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</si>
  <si>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M.H.-0050</t>
  </si>
  <si>
    <t>M.H.-0071</t>
  </si>
  <si>
    <t>M.H.-0075</t>
  </si>
  <si>
    <t>M.H.-0210</t>
  </si>
  <si>
    <t>M.H.-0216</t>
  </si>
  <si>
    <t>M.H.-0235</t>
  </si>
  <si>
    <t>M.H.-1275</t>
  </si>
  <si>
    <t>M.H.0852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</si>
  <si>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</si>
  <si>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</si>
  <si>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</si>
  <si>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</si>
  <si>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</si>
  <si>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</si>
  <si>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</si>
  <si>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</si>
  <si>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</si>
  <si>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</si>
  <si>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</si>
  <si>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</si>
  <si>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</si>
  <si>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</si>
  <si>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</si>
  <si>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M.H.-8342</t>
  </si>
  <si>
    <t xml:space="preserve"> 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</si>
  <si>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</si>
  <si>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</si>
  <si>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</si>
  <si>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</si>
  <si>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</si>
  <si>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</si>
  <si>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</si>
  <si>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</si>
  <si>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</si>
  <si>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</si>
  <si>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</si>
  <si>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</si>
  <si>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>M.H.-2235</t>
  </si>
  <si>
    <t>M.H.-2049</t>
  </si>
  <si>
    <t>M.H.3225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</si>
  <si>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</si>
  <si>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</si>
  <si>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</si>
  <si>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</si>
  <si>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</si>
  <si>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</si>
  <si>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</si>
  <si>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</si>
  <si>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</si>
  <si>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</si>
  <si>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</si>
  <si>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</si>
  <si>
    <t>Feb'2007</t>
  </si>
</sst>
</file>

<file path=xl/styles.xml><?xml version="1.0" encoding="utf-8"?>
<styleSheet xmlns="http://schemas.openxmlformats.org/spreadsheetml/2006/main">
  <numFmts count="8">
    <numFmt numFmtId="5" formatCode="&quot;Rs.&quot;#,##0;\-&quot;Rs.&quot;#,##0"/>
    <numFmt numFmtId="6" formatCode="&quot;Rs.&quot;#,##0;[Red]\-&quot;Rs.&quot;#,##0"/>
    <numFmt numFmtId="7" formatCode="&quot;Rs.&quot;#,##0.00;\-&quot;Rs.&quot;#,##0.00"/>
    <numFmt numFmtId="8" formatCode="&quot;Rs.&quot;#,##0.00;[Red]\-&quot;Rs.&quot;#,##0.00"/>
    <numFmt numFmtId="42" formatCode="_-&quot;Rs.&quot;* #,##0_-;\-&quot;Rs.&quot;* #,##0_-;_-&quot;Rs.&quot;* &quot;-&quot;_-;_-@_-"/>
    <numFmt numFmtId="41" formatCode="_-* #,##0_-;\-* #,##0_-;_-* &quot;-&quot;_-;_-@_-"/>
    <numFmt numFmtId="44" formatCode="_-&quot;Rs.&quot;* #,##0.00_-;\-&quot;Rs.&quot;* #,##0.00_-;_-&quot;Rs.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J20" sqref="J20"/>
    </sheetView>
  </sheetViews>
  <sheetFormatPr defaultColWidth="9.140625" defaultRowHeight="12.75"/>
  <sheetData>
    <row r="1" spans="1:7" ht="12.75">
      <c r="A1" s="1" t="s">
        <v>0</v>
      </c>
      <c r="C1" s="1"/>
      <c r="D1" s="1"/>
      <c r="E1" s="1"/>
      <c r="F1" s="1"/>
      <c r="G1" s="2"/>
    </row>
    <row r="2" spans="1:7" ht="12.75">
      <c r="A2" s="1" t="s">
        <v>1</v>
      </c>
      <c r="B2" s="3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4" t="s">
        <v>2</v>
      </c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/>
      <c r="G5" s="2"/>
    </row>
    <row r="6" spans="1:7" ht="12.75">
      <c r="A6" s="1"/>
      <c r="B6" s="1"/>
      <c r="C6" s="1" t="s">
        <v>8</v>
      </c>
      <c r="D6" s="1"/>
      <c r="E6" s="1"/>
      <c r="F6" s="1"/>
      <c r="G6" s="2"/>
    </row>
    <row r="7" spans="1:7" ht="12.75">
      <c r="A7" s="1"/>
      <c r="B7" s="1"/>
      <c r="C7" s="5" t="s">
        <v>70</v>
      </c>
      <c r="D7" s="1"/>
      <c r="E7" s="1"/>
      <c r="F7" s="1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1" t="s">
        <v>9</v>
      </c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1" t="s">
        <v>10</v>
      </c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1" t="s">
        <v>11</v>
      </c>
      <c r="C13" s="2"/>
      <c r="D13" s="2"/>
      <c r="E13" s="2"/>
      <c r="F13" s="2"/>
      <c r="G13" s="2"/>
    </row>
    <row r="14" spans="1:7" ht="12.75">
      <c r="A14" s="2"/>
      <c r="B14" s="2" t="s">
        <v>12</v>
      </c>
      <c r="C14" s="2">
        <v>1.94</v>
      </c>
      <c r="D14" s="6">
        <v>1.48</v>
      </c>
      <c r="E14" s="6">
        <f>(C14-D14)*100/ABS(D14)</f>
        <v>31.08108108108108</v>
      </c>
      <c r="F14" s="2" t="s">
        <v>13</v>
      </c>
      <c r="G14" s="2"/>
    </row>
    <row r="15" spans="1:7" ht="12.75">
      <c r="A15" s="2"/>
      <c r="B15" s="2" t="s">
        <v>14</v>
      </c>
      <c r="C15" s="2"/>
      <c r="D15" s="2"/>
      <c r="E15" s="6"/>
      <c r="F15" s="2"/>
      <c r="G15" s="2"/>
    </row>
    <row r="16" spans="1:7" ht="12.75">
      <c r="A16" s="2"/>
      <c r="G16" s="2"/>
    </row>
    <row r="17" spans="1:7" ht="12.75">
      <c r="A17" s="2"/>
      <c r="B17" s="2" t="s">
        <v>15</v>
      </c>
      <c r="C17" s="2">
        <f>13268.88-C14-C34</f>
        <v>13238.249999999998</v>
      </c>
      <c r="D17" s="6">
        <f>8343.22-D14-D34</f>
        <v>8306.34</v>
      </c>
      <c r="E17" s="6">
        <f>(C17-D17)*100/ABS(D17)</f>
        <v>59.37524830430729</v>
      </c>
      <c r="F17" s="2" t="s">
        <v>13</v>
      </c>
      <c r="G17" s="2"/>
    </row>
    <row r="18" spans="1:7" ht="12.75">
      <c r="A18" s="2"/>
      <c r="B18" s="7" t="s">
        <v>16</v>
      </c>
      <c r="C18">
        <v>0</v>
      </c>
      <c r="D18" s="8">
        <v>0</v>
      </c>
      <c r="G18" s="2"/>
    </row>
    <row r="19" spans="1:7" ht="12.75">
      <c r="A19" s="2"/>
      <c r="B19" s="2" t="s">
        <v>17</v>
      </c>
      <c r="C19" s="2">
        <v>14.77</v>
      </c>
      <c r="D19" s="6">
        <v>15.6</v>
      </c>
      <c r="E19" s="6"/>
      <c r="F19" s="2"/>
      <c r="G19" s="2"/>
    </row>
    <row r="20" spans="1:7" ht="12.75">
      <c r="A20" s="2"/>
      <c r="B20" s="2" t="s">
        <v>18</v>
      </c>
      <c r="C20" s="2">
        <v>1350.25</v>
      </c>
      <c r="D20" s="2">
        <v>1611.17</v>
      </c>
      <c r="E20" s="6"/>
      <c r="F20" s="2"/>
      <c r="G20" s="2"/>
    </row>
    <row r="21" spans="1:7" ht="12.75">
      <c r="A21" s="2"/>
      <c r="B21" s="2" t="s">
        <v>19</v>
      </c>
      <c r="C21" s="6">
        <v>477.74</v>
      </c>
      <c r="D21" s="6">
        <v>524.77</v>
      </c>
      <c r="E21" s="6"/>
      <c r="F21" s="2"/>
      <c r="G21" s="2"/>
    </row>
    <row r="22" spans="1:7" ht="12.75">
      <c r="A22" s="2"/>
      <c r="B22" s="7" t="s">
        <v>20</v>
      </c>
      <c r="C22" s="9">
        <v>0</v>
      </c>
      <c r="D22" s="6">
        <v>4</v>
      </c>
      <c r="E22" s="6"/>
      <c r="F22" s="2"/>
      <c r="G22" s="2"/>
    </row>
    <row r="23" spans="1:7" ht="12.75">
      <c r="A23" s="2"/>
      <c r="B23" s="2" t="s">
        <v>21</v>
      </c>
      <c r="C23" s="2">
        <v>0.14</v>
      </c>
      <c r="D23" s="2">
        <v>-2.07</v>
      </c>
      <c r="E23" s="6"/>
      <c r="F23" s="2"/>
      <c r="G23" s="2"/>
    </row>
    <row r="24" spans="1:7" ht="12.75">
      <c r="A24" s="2"/>
      <c r="B24" s="7" t="s">
        <v>22</v>
      </c>
      <c r="C24" s="6">
        <v>0.15</v>
      </c>
      <c r="D24" s="6">
        <v>0.14</v>
      </c>
      <c r="E24" s="6"/>
      <c r="F24" s="2"/>
      <c r="G24" s="2"/>
    </row>
    <row r="25" spans="1:7" ht="12.75">
      <c r="A25" s="2"/>
      <c r="B25" s="2" t="s">
        <v>23</v>
      </c>
      <c r="C25" s="2">
        <v>0</v>
      </c>
      <c r="D25" s="2">
        <v>0.02</v>
      </c>
      <c r="E25" s="6"/>
      <c r="F25" s="2"/>
      <c r="G25" s="2"/>
    </row>
    <row r="26" spans="1:7" ht="12.75">
      <c r="A26" s="2"/>
      <c r="B26" s="2" t="s">
        <v>24</v>
      </c>
      <c r="C26" s="2">
        <v>11395.2</v>
      </c>
      <c r="D26" s="2">
        <v>6152.71</v>
      </c>
      <c r="E26" s="6"/>
      <c r="F26" s="2"/>
      <c r="G26" s="2"/>
    </row>
    <row r="27" spans="1:7" ht="12.75">
      <c r="A27" s="2"/>
      <c r="B27" s="7" t="s">
        <v>25</v>
      </c>
      <c r="C27" s="2">
        <v>0</v>
      </c>
      <c r="D27" s="6">
        <v>0</v>
      </c>
      <c r="E27" s="6"/>
      <c r="F27" s="2"/>
      <c r="G27" s="2"/>
    </row>
    <row r="28" spans="1:7" ht="12.75">
      <c r="A28" s="2"/>
      <c r="C28" s="6">
        <f>SUM(C19:C26)</f>
        <v>13238.25</v>
      </c>
      <c r="D28" s="6">
        <f>SUM(D18:D27)</f>
        <v>8306.34</v>
      </c>
      <c r="E28" s="6">
        <f>(C28-D28)*100/ABS(D28)</f>
        <v>59.37524830430731</v>
      </c>
      <c r="F28" s="2" t="s">
        <v>13</v>
      </c>
      <c r="G28" s="6"/>
    </row>
    <row r="29" spans="1:7" ht="12.75">
      <c r="A29" s="2"/>
      <c r="B29" s="2" t="s">
        <v>26</v>
      </c>
      <c r="C29" s="2"/>
      <c r="D29" s="2"/>
      <c r="E29" s="6"/>
      <c r="F29" s="2"/>
      <c r="G29" s="2"/>
    </row>
    <row r="30" spans="1:7" ht="12.75">
      <c r="A30" s="2"/>
      <c r="B30" s="2"/>
      <c r="C30" s="2"/>
      <c r="D30" s="2"/>
      <c r="E30" s="6"/>
      <c r="F30" s="2"/>
      <c r="G30" s="2"/>
    </row>
    <row r="31" spans="1:7" ht="12.75">
      <c r="A31" s="2"/>
      <c r="B31" s="1" t="s">
        <v>27</v>
      </c>
      <c r="C31" s="2"/>
      <c r="D31" s="2"/>
      <c r="E31" s="6"/>
      <c r="F31" s="2"/>
      <c r="G31" s="2"/>
    </row>
    <row r="32" spans="1:7" ht="12.75">
      <c r="A32" s="2"/>
      <c r="B32" s="2"/>
      <c r="C32" s="2"/>
      <c r="D32" s="2"/>
      <c r="E32" s="6"/>
      <c r="F32" s="2"/>
      <c r="G32" s="2"/>
    </row>
    <row r="33" spans="1:7" ht="12.75">
      <c r="A33" s="2"/>
      <c r="B33" s="2" t="s">
        <v>28</v>
      </c>
      <c r="C33" s="2"/>
      <c r="D33" s="2"/>
      <c r="E33" s="6"/>
      <c r="F33" s="2"/>
      <c r="G33" s="2"/>
    </row>
    <row r="34" spans="1:7" ht="12.75">
      <c r="A34" s="2"/>
      <c r="B34" s="2" t="s">
        <v>29</v>
      </c>
      <c r="C34" s="2">
        <v>28.69</v>
      </c>
      <c r="D34" s="6">
        <v>35.4</v>
      </c>
      <c r="E34" s="6">
        <f>(C34-D34)*100/ABS(D34)</f>
        <v>-18.954802259887</v>
      </c>
      <c r="F34" s="2" t="s">
        <v>13</v>
      </c>
      <c r="G34" s="2"/>
    </row>
    <row r="35" spans="1:7" ht="12.75">
      <c r="A35" s="2"/>
      <c r="B35" s="2" t="s">
        <v>30</v>
      </c>
      <c r="C35" s="2"/>
      <c r="D35" s="2"/>
      <c r="E35" s="6"/>
      <c r="F35" s="2"/>
      <c r="G35" s="2"/>
    </row>
    <row r="36" spans="1:7" ht="12.75">
      <c r="A36" s="2"/>
      <c r="B36" s="2" t="s">
        <v>31</v>
      </c>
      <c r="C36" s="2"/>
      <c r="D36" s="2"/>
      <c r="E36" s="6"/>
      <c r="F36" s="2"/>
      <c r="G36" s="2"/>
    </row>
    <row r="37" spans="1:7" ht="12.75">
      <c r="A37" s="2"/>
      <c r="B37" s="2" t="s">
        <v>32</v>
      </c>
      <c r="C37" s="2"/>
      <c r="D37" s="2"/>
      <c r="E37" s="6"/>
      <c r="F37" s="2"/>
      <c r="G37" s="2"/>
    </row>
    <row r="38" spans="1:7" ht="12.75">
      <c r="A38" s="2"/>
      <c r="B38" s="2" t="s">
        <v>33</v>
      </c>
      <c r="C38" s="6">
        <f>5147.87+2.9-257.19-2190.89</f>
        <v>2702.69</v>
      </c>
      <c r="D38" s="6">
        <f>5467.11-18.82+1545.94-4191.6</f>
        <v>2802.629999999999</v>
      </c>
      <c r="E38" s="6">
        <f>(C38-D38)*100/ABS(D38)</f>
        <v>-3.565936281278627</v>
      </c>
      <c r="F38" s="2" t="s">
        <v>13</v>
      </c>
      <c r="G38" s="2"/>
    </row>
    <row r="39" spans="1:7" ht="12.75">
      <c r="A39" s="2"/>
      <c r="B39" s="2" t="s">
        <v>34</v>
      </c>
      <c r="C39" s="6">
        <v>1178.18</v>
      </c>
      <c r="D39" s="6">
        <v>1006.19</v>
      </c>
      <c r="E39" s="6"/>
      <c r="F39" s="2"/>
      <c r="G39" s="2"/>
    </row>
    <row r="40" spans="1:7" ht="12.75">
      <c r="A40" s="2"/>
      <c r="B40" s="2" t="s">
        <v>35</v>
      </c>
      <c r="C40" s="6">
        <v>1.45</v>
      </c>
      <c r="D40" s="2">
        <v>5.91</v>
      </c>
      <c r="E40" s="6"/>
      <c r="F40" s="2"/>
      <c r="G40" s="2"/>
    </row>
    <row r="41" spans="1:7" ht="12.75">
      <c r="A41" s="2"/>
      <c r="B41" s="2" t="s">
        <v>36</v>
      </c>
      <c r="C41" s="2">
        <v>1519.12</v>
      </c>
      <c r="D41" s="6">
        <v>1766</v>
      </c>
      <c r="E41" s="6"/>
      <c r="F41" s="2"/>
      <c r="G41" s="2"/>
    </row>
    <row r="42" spans="1:7" ht="12.75">
      <c r="A42" s="2"/>
      <c r="B42" s="2" t="s">
        <v>37</v>
      </c>
      <c r="C42" s="6">
        <v>-1.97</v>
      </c>
      <c r="D42" s="2">
        <v>1.46</v>
      </c>
      <c r="E42" s="6"/>
      <c r="F42" s="2"/>
      <c r="G42" s="2"/>
    </row>
    <row r="43" spans="1:7" ht="12.75">
      <c r="A43" s="2"/>
      <c r="B43" s="2" t="s">
        <v>38</v>
      </c>
      <c r="C43" s="6">
        <v>4.69</v>
      </c>
      <c r="D43" s="6">
        <v>5.58</v>
      </c>
      <c r="E43" s="6"/>
      <c r="F43" s="2"/>
      <c r="G43" s="2"/>
    </row>
    <row r="44" spans="1:7" ht="12.75">
      <c r="A44" s="2"/>
      <c r="B44" s="2" t="s">
        <v>39</v>
      </c>
      <c r="C44" s="6">
        <v>0.62</v>
      </c>
      <c r="D44" s="6">
        <v>-0.08</v>
      </c>
      <c r="E44" s="6"/>
      <c r="F44" s="2"/>
      <c r="G44" s="2"/>
    </row>
    <row r="45" spans="1:7" ht="12.75">
      <c r="A45" s="2"/>
      <c r="B45" s="2" t="s">
        <v>40</v>
      </c>
      <c r="C45" s="6">
        <v>0.34</v>
      </c>
      <c r="D45" s="6">
        <v>17.39</v>
      </c>
      <c r="E45" s="6"/>
      <c r="F45" s="2"/>
      <c r="G45" s="2"/>
    </row>
    <row r="46" spans="1:7" ht="12.75">
      <c r="A46" s="2"/>
      <c r="B46" s="10" t="s">
        <v>41</v>
      </c>
      <c r="C46" s="10">
        <v>0.11</v>
      </c>
      <c r="D46" s="10">
        <v>0.02</v>
      </c>
      <c r="E46" s="6"/>
      <c r="F46" s="2"/>
      <c r="G46" s="2"/>
    </row>
    <row r="47" spans="1:7" ht="12.75">
      <c r="A47" s="6" t="s">
        <v>42</v>
      </c>
      <c r="B47" s="7" t="s">
        <v>43</v>
      </c>
      <c r="C47" s="9">
        <v>0.15</v>
      </c>
      <c r="D47" s="9">
        <v>0.16</v>
      </c>
      <c r="E47" s="6"/>
      <c r="F47" s="2"/>
      <c r="G47" s="2"/>
    </row>
    <row r="48" spans="1:7" ht="38.25">
      <c r="A48" s="2"/>
      <c r="B48" s="11" t="s">
        <v>44</v>
      </c>
      <c r="C48" s="6">
        <f>SUM(C39:C47)</f>
        <v>2702.6900000000005</v>
      </c>
      <c r="D48" s="6">
        <f>SUM(D39:D47)</f>
        <v>2802.6299999999997</v>
      </c>
      <c r="E48" s="6">
        <f>(C48-D48)*100/ABS(D48)</f>
        <v>-3.565936281278626</v>
      </c>
      <c r="F48" s="2" t="s">
        <v>13</v>
      </c>
      <c r="G48" s="2"/>
    </row>
    <row r="49" spans="1:7" ht="12.75">
      <c r="A49" s="1" t="s">
        <v>45</v>
      </c>
      <c r="B49" s="1" t="s">
        <v>46</v>
      </c>
      <c r="C49" s="6">
        <f>C14+C28+C34+C38</f>
        <v>15971.570000000002</v>
      </c>
      <c r="D49" s="6">
        <f>D14+D17+D34+D38</f>
        <v>11145.849999999999</v>
      </c>
      <c r="E49" s="6"/>
      <c r="F49" s="2"/>
      <c r="G49" s="2"/>
    </row>
    <row r="50" spans="1:7" ht="12.75">
      <c r="A50" s="2"/>
      <c r="C50" s="2"/>
      <c r="D50" s="2"/>
      <c r="E50" s="6"/>
      <c r="F50" s="2"/>
      <c r="G50" s="2"/>
    </row>
    <row r="51" spans="1:7" ht="12.75">
      <c r="A51" s="2"/>
      <c r="B51" s="1" t="s">
        <v>47</v>
      </c>
      <c r="C51" s="2"/>
      <c r="D51" s="2"/>
      <c r="E51" s="6"/>
      <c r="F51" s="2"/>
      <c r="G51" s="2"/>
    </row>
    <row r="52" spans="1:7" ht="12.75">
      <c r="A52" s="2"/>
      <c r="B52" s="1" t="s">
        <v>10</v>
      </c>
      <c r="C52" s="2"/>
      <c r="D52" s="2"/>
      <c r="E52" s="6"/>
      <c r="F52" s="2"/>
      <c r="G52" s="2"/>
    </row>
    <row r="53" spans="1:7" ht="12.75">
      <c r="A53" s="2"/>
      <c r="B53" s="2"/>
      <c r="C53" s="2"/>
      <c r="D53" s="2"/>
      <c r="E53" s="6"/>
      <c r="F53" s="2"/>
      <c r="G53" s="2"/>
    </row>
    <row r="54" spans="1:7" ht="12.75">
      <c r="A54" s="2"/>
      <c r="B54" s="2" t="s">
        <v>48</v>
      </c>
      <c r="C54" s="2"/>
      <c r="D54" s="2"/>
      <c r="E54" s="6"/>
      <c r="F54" s="2"/>
      <c r="G54" s="2"/>
    </row>
    <row r="55" spans="1:7" ht="12.75">
      <c r="A55" s="2"/>
      <c r="B55" s="2" t="s">
        <v>49</v>
      </c>
      <c r="C55" s="6"/>
      <c r="D55" s="2"/>
      <c r="E55" s="6"/>
      <c r="F55" s="2"/>
      <c r="G55" s="2"/>
    </row>
    <row r="56" spans="1:7" ht="12.75">
      <c r="A56" s="2"/>
      <c r="B56" s="2" t="s">
        <v>50</v>
      </c>
      <c r="C56" s="6">
        <v>6.83</v>
      </c>
      <c r="D56" s="2">
        <v>5.69</v>
      </c>
      <c r="E56" s="6"/>
      <c r="F56" s="2"/>
      <c r="G56" s="2"/>
    </row>
    <row r="57" spans="1:7" ht="12.75">
      <c r="A57" s="2"/>
      <c r="B57" s="2" t="s">
        <v>51</v>
      </c>
      <c r="C57" s="6">
        <v>68.05</v>
      </c>
      <c r="D57" s="6">
        <v>51.76</v>
      </c>
      <c r="E57" s="6"/>
      <c r="F57" s="2"/>
      <c r="G57" s="2"/>
    </row>
    <row r="58" spans="1:7" ht="12.75">
      <c r="A58" s="2"/>
      <c r="B58" s="12" t="s">
        <v>52</v>
      </c>
      <c r="C58" s="6">
        <f>SUM(C56:C57)</f>
        <v>74.88</v>
      </c>
      <c r="D58" s="6">
        <f>SUM(D56:D57)</f>
        <v>57.449999999999996</v>
      </c>
      <c r="E58" s="6">
        <f>(C58-D58)*100/ABS(D58)</f>
        <v>30.339425587467364</v>
      </c>
      <c r="F58" s="2" t="s">
        <v>13</v>
      </c>
      <c r="G58" s="2"/>
    </row>
    <row r="59" spans="1:7" ht="12.75">
      <c r="A59" s="2"/>
      <c r="B59" s="2" t="s">
        <v>53</v>
      </c>
      <c r="C59" s="6">
        <v>2468.71</v>
      </c>
      <c r="D59" s="6">
        <v>3542.44</v>
      </c>
      <c r="E59" s="6"/>
      <c r="F59" s="2"/>
      <c r="G59" s="2"/>
    </row>
    <row r="60" spans="1:7" ht="12.75">
      <c r="A60" s="2"/>
      <c r="B60" s="2" t="s">
        <v>50</v>
      </c>
      <c r="C60" s="2">
        <v>1704.9</v>
      </c>
      <c r="D60" s="6">
        <v>2698.58</v>
      </c>
      <c r="E60" s="6"/>
      <c r="F60" s="2"/>
      <c r="G60" s="2"/>
    </row>
    <row r="61" spans="1:7" ht="12.75">
      <c r="A61" s="2"/>
      <c r="B61" s="2" t="s">
        <v>51</v>
      </c>
      <c r="C61" s="2">
        <v>54.65</v>
      </c>
      <c r="D61" s="6">
        <v>52.8</v>
      </c>
      <c r="E61" s="6"/>
      <c r="F61" s="2"/>
      <c r="G61" s="2"/>
    </row>
    <row r="62" spans="1:7" ht="12.75">
      <c r="A62" s="2"/>
      <c r="B62" s="2" t="s">
        <v>54</v>
      </c>
      <c r="C62" s="2">
        <v>665.04</v>
      </c>
      <c r="D62" s="2">
        <v>687.19</v>
      </c>
      <c r="E62" s="6"/>
      <c r="F62" s="6" t="s">
        <v>42</v>
      </c>
      <c r="G62" s="2"/>
    </row>
    <row r="63" spans="1:7" ht="12.75">
      <c r="A63" s="2"/>
      <c r="B63" s="2" t="s">
        <v>55</v>
      </c>
      <c r="C63" s="2">
        <v>2.12</v>
      </c>
      <c r="D63" s="2">
        <v>2.07</v>
      </c>
      <c r="E63" s="6"/>
      <c r="F63" s="2" t="s">
        <v>42</v>
      </c>
      <c r="G63" s="2"/>
    </row>
    <row r="64" spans="1:7" ht="12.75">
      <c r="A64" s="2"/>
      <c r="B64" s="2" t="s">
        <v>56</v>
      </c>
      <c r="C64" s="2">
        <v>16.2</v>
      </c>
      <c r="D64" s="2">
        <v>3.71</v>
      </c>
      <c r="E64" s="6"/>
      <c r="F64" s="2"/>
      <c r="G64" s="2"/>
    </row>
    <row r="65" spans="1:7" ht="12.75">
      <c r="A65" s="2"/>
      <c r="B65" s="2" t="s">
        <v>57</v>
      </c>
      <c r="C65" s="6">
        <v>0</v>
      </c>
      <c r="D65" s="6">
        <v>0</v>
      </c>
      <c r="E65" s="6"/>
      <c r="F65" s="2"/>
      <c r="G65" s="2"/>
    </row>
    <row r="66" spans="1:7" ht="12.75">
      <c r="A66" s="6" t="s">
        <v>42</v>
      </c>
      <c r="B66" s="2" t="s">
        <v>58</v>
      </c>
      <c r="C66" s="2">
        <v>0</v>
      </c>
      <c r="D66" s="2">
        <v>0</v>
      </c>
      <c r="E66" s="6"/>
      <c r="F66" s="2"/>
      <c r="G66" s="2"/>
    </row>
    <row r="67" spans="1:7" ht="12.75">
      <c r="A67" s="2"/>
      <c r="B67" s="2"/>
      <c r="C67" s="6">
        <f>SUM(C60:C66)+C75+C71</f>
        <v>2468.71</v>
      </c>
      <c r="D67" s="6">
        <f>SUM(D60:D66)+D75+D71</f>
        <v>3542.4400000000005</v>
      </c>
      <c r="E67" s="6">
        <f>(C67-D67)*100/ABS(D67)</f>
        <v>-30.310463973984042</v>
      </c>
      <c r="F67" s="2" t="s">
        <v>13</v>
      </c>
      <c r="G67" s="2" t="s">
        <v>42</v>
      </c>
    </row>
    <row r="68" spans="1:7" ht="12.75">
      <c r="A68" s="2"/>
      <c r="B68" s="2"/>
      <c r="C68" s="2"/>
      <c r="D68" s="2"/>
      <c r="E68" s="6"/>
      <c r="F68" s="2"/>
      <c r="G68" s="2"/>
    </row>
    <row r="69" spans="1:7" ht="12.75">
      <c r="A69" s="2"/>
      <c r="B69" s="2" t="s">
        <v>59</v>
      </c>
      <c r="C69" s="2"/>
      <c r="D69" s="2"/>
      <c r="E69" s="6"/>
      <c r="F69" s="2"/>
      <c r="G69" s="2"/>
    </row>
    <row r="70" spans="1:7" ht="12.75">
      <c r="A70" s="2"/>
      <c r="B70" s="2" t="s">
        <v>49</v>
      </c>
      <c r="C70" s="2"/>
      <c r="D70" s="6">
        <v>0</v>
      </c>
      <c r="E70" s="6"/>
      <c r="F70" s="2"/>
      <c r="G70" s="2"/>
    </row>
    <row r="71" spans="1:7" ht="12.75">
      <c r="A71" s="2"/>
      <c r="B71" s="2" t="s">
        <v>53</v>
      </c>
      <c r="C71" s="6">
        <v>25</v>
      </c>
      <c r="D71" s="6">
        <v>100</v>
      </c>
      <c r="E71" s="6"/>
      <c r="F71" s="2"/>
      <c r="G71" s="2"/>
    </row>
    <row r="72" spans="1:7" ht="12.75">
      <c r="A72" s="2"/>
      <c r="B72" s="2"/>
      <c r="C72" s="6">
        <f>+C70+C71</f>
        <v>25</v>
      </c>
      <c r="D72" s="6">
        <f>+D70+D71</f>
        <v>100</v>
      </c>
      <c r="E72" s="6"/>
      <c r="F72" s="2"/>
      <c r="G72" s="2"/>
    </row>
    <row r="73" spans="1:7" ht="12.75">
      <c r="A73" s="2"/>
      <c r="B73" s="2" t="s">
        <v>60</v>
      </c>
      <c r="C73" s="2"/>
      <c r="D73" s="2"/>
      <c r="E73" s="6"/>
      <c r="F73" s="2"/>
      <c r="G73" s="2"/>
    </row>
    <row r="74" spans="1:7" ht="12.75">
      <c r="A74" s="2"/>
      <c r="B74" s="2" t="s">
        <v>49</v>
      </c>
      <c r="C74" s="2"/>
      <c r="D74" s="2"/>
      <c r="E74" s="6"/>
      <c r="F74" s="2"/>
      <c r="G74" s="2"/>
    </row>
    <row r="75" spans="1:7" ht="12.75">
      <c r="A75" s="2"/>
      <c r="B75" s="2" t="s">
        <v>53</v>
      </c>
      <c r="C75" s="6">
        <v>0.8</v>
      </c>
      <c r="D75" s="6">
        <v>-1.91</v>
      </c>
      <c r="E75" s="6">
        <f>(C75-D75)*100/ABS(D75)</f>
        <v>141.8848167539267</v>
      </c>
      <c r="F75" s="2" t="s">
        <v>13</v>
      </c>
      <c r="G75" s="2"/>
    </row>
    <row r="76" spans="1:7" ht="12.75">
      <c r="A76" s="2"/>
      <c r="B76" s="2" t="s">
        <v>61</v>
      </c>
      <c r="C76" s="2"/>
      <c r="D76" s="2"/>
      <c r="E76" s="6"/>
      <c r="F76" s="2"/>
      <c r="G76" s="2"/>
    </row>
    <row r="77" spans="1:7" ht="12.75">
      <c r="A77" s="2"/>
      <c r="B77" s="2" t="s">
        <v>62</v>
      </c>
      <c r="C77" s="2"/>
      <c r="D77" s="2"/>
      <c r="E77" s="6"/>
      <c r="F77" s="2"/>
      <c r="G77" s="2"/>
    </row>
    <row r="78" spans="1:7" ht="12.75">
      <c r="A78" s="2"/>
      <c r="B78" s="1" t="s">
        <v>33</v>
      </c>
      <c r="C78" s="2"/>
      <c r="D78" s="2"/>
      <c r="E78" s="6"/>
      <c r="F78" s="2"/>
      <c r="G78" s="2"/>
    </row>
    <row r="79" spans="1:7" ht="12.75">
      <c r="A79" s="2"/>
      <c r="C79" s="6">
        <f>15873.08-35.53-0.26-10008.4-3981.72</f>
        <v>1847.1699999999996</v>
      </c>
      <c r="D79" s="8">
        <f>10210.43-33.82-7741.15-1078.56</f>
        <v>1356.900000000001</v>
      </c>
      <c r="E79" s="6"/>
      <c r="F79" s="2"/>
      <c r="G79" s="2"/>
    </row>
    <row r="80" spans="1:7" ht="12.75">
      <c r="A80" s="2"/>
      <c r="B80" s="2" t="s">
        <v>34</v>
      </c>
      <c r="C80" s="6">
        <v>993.5</v>
      </c>
      <c r="D80" s="6">
        <v>811.54</v>
      </c>
      <c r="E80" s="6"/>
      <c r="F80" s="2"/>
      <c r="G80" s="2"/>
    </row>
    <row r="81" spans="1:7" ht="12.75">
      <c r="A81" s="2"/>
      <c r="B81" s="2" t="s">
        <v>35</v>
      </c>
      <c r="C81" s="2">
        <v>20.25</v>
      </c>
      <c r="D81" s="6">
        <v>22.28</v>
      </c>
      <c r="E81" s="6"/>
      <c r="F81" s="2"/>
      <c r="G81" s="2"/>
    </row>
    <row r="82" spans="1:7" ht="12.75">
      <c r="A82" s="2"/>
      <c r="B82" s="2" t="s">
        <v>36</v>
      </c>
      <c r="C82" s="2">
        <v>829.81</v>
      </c>
      <c r="D82" s="6">
        <v>510.09</v>
      </c>
      <c r="E82" s="6"/>
      <c r="F82" s="2"/>
      <c r="G82" s="2"/>
    </row>
    <row r="83" spans="1:7" ht="12.75">
      <c r="A83" s="2"/>
      <c r="B83" s="2" t="s">
        <v>37</v>
      </c>
      <c r="C83" s="2">
        <v>0.01</v>
      </c>
      <c r="D83" s="6">
        <v>4.29</v>
      </c>
      <c r="E83" s="6"/>
      <c r="F83" s="2"/>
      <c r="G83" s="2"/>
    </row>
    <row r="84" spans="1:7" ht="12.75">
      <c r="A84" s="2"/>
      <c r="B84" s="2" t="s">
        <v>63</v>
      </c>
      <c r="C84" s="2">
        <v>0.05</v>
      </c>
      <c r="D84" s="2">
        <v>0.07</v>
      </c>
      <c r="E84" s="6"/>
      <c r="F84" s="2"/>
      <c r="G84" s="2"/>
    </row>
    <row r="85" spans="1:7" ht="12.75">
      <c r="A85" s="2"/>
      <c r="B85" s="2" t="s">
        <v>38</v>
      </c>
      <c r="C85" s="6">
        <v>2.92</v>
      </c>
      <c r="D85" s="2">
        <v>4.87</v>
      </c>
      <c r="E85" s="6"/>
      <c r="F85" s="2"/>
      <c r="G85" s="2"/>
    </row>
    <row r="86" spans="1:7" ht="12.75">
      <c r="A86" s="2"/>
      <c r="B86" s="7" t="s">
        <v>39</v>
      </c>
      <c r="C86" s="7">
        <v>0</v>
      </c>
      <c r="D86" s="9">
        <v>0</v>
      </c>
      <c r="E86" s="6"/>
      <c r="F86" s="2"/>
      <c r="G86" s="2"/>
    </row>
    <row r="87" spans="1:7" ht="12.75">
      <c r="A87" s="6" t="s">
        <v>42</v>
      </c>
      <c r="B87" s="2" t="s">
        <v>40</v>
      </c>
      <c r="C87" s="2">
        <v>0.63</v>
      </c>
      <c r="D87" s="2">
        <v>3.76</v>
      </c>
      <c r="E87" s="6"/>
      <c r="F87" s="2"/>
      <c r="G87" s="2"/>
    </row>
    <row r="88" spans="1:7" ht="12.75">
      <c r="A88" s="6">
        <f>C88-C79</f>
        <v>0</v>
      </c>
      <c r="B88" s="1" t="s">
        <v>64</v>
      </c>
      <c r="C88" s="6">
        <f>SUM(C80:C87)</f>
        <v>1847.17</v>
      </c>
      <c r="D88" s="6">
        <f>SUM(D80:D87)</f>
        <v>1356.8999999999996</v>
      </c>
      <c r="E88" s="6">
        <f>(C88-D88)*100/ABS(D88)</f>
        <v>36.1316235536886</v>
      </c>
      <c r="F88" s="2" t="s">
        <v>13</v>
      </c>
      <c r="G88" s="2"/>
    </row>
    <row r="89" spans="1:7" ht="12.75">
      <c r="A89" s="1" t="s">
        <v>65</v>
      </c>
      <c r="B89" s="1" t="s">
        <v>66</v>
      </c>
      <c r="C89" s="6">
        <f>+C58+C67+C75+C88</f>
        <v>4391.56</v>
      </c>
      <c r="D89" s="6">
        <f>+D58+D67+D75+D88</f>
        <v>4954.88</v>
      </c>
      <c r="E89" s="6">
        <f>(C89-D89)*100/ABS(D89)</f>
        <v>-11.36899380005166</v>
      </c>
      <c r="F89" s="2" t="s">
        <v>13</v>
      </c>
      <c r="G89" s="2"/>
    </row>
    <row r="90" spans="1:7" ht="12.75">
      <c r="A90" s="2"/>
      <c r="B90" s="2"/>
      <c r="C90" s="2"/>
      <c r="D90" s="2"/>
      <c r="E90" s="6"/>
      <c r="F90" s="2"/>
      <c r="G90" s="2"/>
    </row>
    <row r="91" spans="1:7" ht="12.75">
      <c r="A91" s="1" t="s">
        <v>67</v>
      </c>
      <c r="B91" s="1" t="s">
        <v>68</v>
      </c>
      <c r="C91" s="2">
        <f>+C49-C89</f>
        <v>11580.010000000002</v>
      </c>
      <c r="D91" s="2">
        <f>+D49-D89</f>
        <v>6190.969999999998</v>
      </c>
      <c r="E91" s="6">
        <f>(C91-D91)*100/ABS(D91)</f>
        <v>87.0467794222877</v>
      </c>
      <c r="F91" s="2" t="s">
        <v>13</v>
      </c>
      <c r="G91" s="2"/>
    </row>
    <row r="94" ht="12.75">
      <c r="A94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2007-02-26T06:15:18Z</dcterms:created>
  <dcterms:modified xsi:type="dcterms:W3CDTF">2007-03-22T07:12:10Z</dcterms:modified>
  <cp:category/>
  <cp:version/>
  <cp:contentType/>
  <cp:contentStatus/>
</cp:coreProperties>
</file>