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<sst xmlns="http://schemas.openxmlformats.org/spreadsheetml/2006/main" count="96" uniqueCount="67">
  <si>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 xml:space="preserve">     STATEMENT  OF RECEIPTS AND  DISBURSEMENTS FOR THE YEAR 2005-06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</si>
  <si>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</si>
  <si>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</si>
  <si>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</si>
  <si>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</si>
  <si>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</si>
  <si>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</si>
  <si>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</si>
  <si>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Aug'05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</si>
  <si>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</si>
  <si>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</si>
  <si>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</si>
  <si>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</si>
  <si>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</si>
  <si>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</si>
  <si>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</si>
  <si>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</si>
  <si>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</si>
  <si>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M.H.-0071</t>
  </si>
  <si>
    <t>M.H.-0075</t>
  </si>
  <si>
    <t>M.H.-0210</t>
  </si>
  <si>
    <t>M.H.-0216</t>
  </si>
  <si>
    <t>M.H.-0235</t>
  </si>
  <si>
    <t>M.H.-1275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</si>
  <si>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</si>
  <si>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</si>
  <si>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</si>
  <si>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</si>
  <si>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</si>
  <si>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</si>
  <si>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</si>
  <si>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</si>
  <si>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</si>
  <si>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</si>
  <si>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</si>
  <si>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</si>
  <si>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</si>
  <si>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</si>
  <si>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</si>
  <si>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</si>
  <si>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</si>
  <si>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</si>
  <si>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</si>
  <si>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</si>
  <si>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</si>
  <si>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</si>
  <si>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</si>
  <si>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</si>
  <si>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</si>
  <si>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</si>
  <si>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</si>
  <si>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 xml:space="preserve"> </t>
  </si>
  <si>
    <t>M.H.-2235</t>
  </si>
  <si>
    <t>M.H.-2049</t>
  </si>
  <si>
    <t>M.H.-6859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</si>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</sst>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Fill="1" applyBorder="1" applyAlignment="1">
      <alignment/>
    </xf>
    <xf numFmtId="2" fontId="0" fillId="0" borderId="2" xfId="0" applyNumberFormat="1" applyFill="1" applyBorder="1" applyAlignment="1">
      <alignment/>
    </xf>
    <xf numFmtId="17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4"/>
  <sheetViews>
    <sheetView tabSelected="1" workbookViewId="0" topLeftCell="A70">
      <selection activeCell="H4" sqref="H4"/>
    </sheetView>
  </sheetViews>
  <sheetFormatPr defaultColWidth="9.140625" defaultRowHeight="12.75"/>
  <sheetData>
    <row r="2" ht="18">
      <c r="D2" s="11" t="s">
        <v>8</v>
      </c>
    </row>
    <row r="3" spans="1:7" ht="12.75">
      <c r="A3" s="1"/>
      <c r="C3" s="1"/>
      <c r="D3" s="1"/>
      <c r="E3" s="1"/>
      <c r="F3" s="1"/>
      <c r="G3" s="2"/>
    </row>
    <row r="4" spans="1:7" ht="12.75">
      <c r="A4" s="1" t="s">
        <v>0</v>
      </c>
      <c r="B4" s="3"/>
      <c r="C4" s="1"/>
      <c r="D4" s="1"/>
      <c r="E4" s="1"/>
      <c r="F4" s="1"/>
      <c r="G4" s="1"/>
    </row>
    <row r="5" spans="1:7" ht="12.75">
      <c r="A5" s="2"/>
      <c r="B5" s="2"/>
      <c r="C5" s="2"/>
      <c r="D5" s="2"/>
      <c r="E5" s="4" t="s">
        <v>1</v>
      </c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/>
      <c r="G7" s="2"/>
    </row>
    <row r="8" spans="1:7" ht="12.75">
      <c r="A8" s="1"/>
      <c r="B8" s="1"/>
      <c r="C8" s="1" t="s">
        <v>7</v>
      </c>
      <c r="D8" s="1"/>
      <c r="E8" s="1"/>
      <c r="F8" s="1"/>
      <c r="G8" s="2"/>
    </row>
    <row r="9" spans="1:7" ht="12.75">
      <c r="A9" s="1"/>
      <c r="B9" s="1"/>
      <c r="C9" s="5" t="s">
        <v>8</v>
      </c>
      <c r="D9" s="1"/>
      <c r="E9" s="1"/>
      <c r="F9" s="1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1" t="s">
        <v>9</v>
      </c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1" t="s">
        <v>10</v>
      </c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1" t="s">
        <v>11</v>
      </c>
      <c r="C15" s="2"/>
      <c r="D15" s="2"/>
      <c r="E15" s="2"/>
      <c r="F15" s="2"/>
      <c r="G15" s="2"/>
    </row>
    <row r="16" spans="1:7" ht="12.75">
      <c r="A16" s="2"/>
      <c r="B16" s="2" t="s">
        <v>12</v>
      </c>
      <c r="C16" s="2">
        <v>0.63</v>
      </c>
      <c r="D16" s="2">
        <v>0.86</v>
      </c>
      <c r="E16" s="6">
        <f>(C16-D16)*100/ABS(0.51)</f>
        <v>-45.09803921568627</v>
      </c>
      <c r="F16" s="2" t="s">
        <v>13</v>
      </c>
      <c r="G16" s="2"/>
    </row>
    <row r="17" spans="1:7" ht="12.75">
      <c r="A17" s="2"/>
      <c r="B17" s="2" t="s">
        <v>14</v>
      </c>
      <c r="C17" s="2"/>
      <c r="D17" s="2"/>
      <c r="E17" s="6"/>
      <c r="F17" s="2"/>
      <c r="G17" s="2"/>
    </row>
    <row r="18" spans="1:7" ht="12.75">
      <c r="A18" s="2"/>
      <c r="G18" s="2"/>
    </row>
    <row r="19" spans="1:7" ht="12.75">
      <c r="A19" s="2"/>
      <c r="B19" s="2" t="s">
        <v>15</v>
      </c>
      <c r="C19" s="2">
        <f>2361.41-17.07-0.63</f>
        <v>2343.7099999999996</v>
      </c>
      <c r="D19" s="2">
        <f>1834.44-D16-D35</f>
        <v>1810.0300000000002</v>
      </c>
      <c r="E19" s="6">
        <f>(C19-D19)*100/ABS(D19)</f>
        <v>29.484594177997014</v>
      </c>
      <c r="F19" s="2" t="s">
        <v>13</v>
      </c>
      <c r="G19" s="2"/>
    </row>
    <row r="20" spans="1:7" ht="12.75">
      <c r="A20" s="2"/>
      <c r="B20" s="7" t="s">
        <v>16</v>
      </c>
      <c r="C20">
        <v>0</v>
      </c>
      <c r="D20">
        <v>0.13</v>
      </c>
      <c r="G20" s="2"/>
    </row>
    <row r="21" spans="1:7" ht="12.75">
      <c r="A21" s="2"/>
      <c r="B21" s="2" t="s">
        <v>17</v>
      </c>
      <c r="C21" s="2">
        <v>6.13</v>
      </c>
      <c r="D21" s="2">
        <v>5.93</v>
      </c>
      <c r="E21" s="6"/>
      <c r="F21" s="2"/>
      <c r="G21" s="2"/>
    </row>
    <row r="22" spans="1:7" ht="12.75">
      <c r="A22" s="2"/>
      <c r="B22" s="2"/>
      <c r="C22" s="2"/>
      <c r="D22" s="2"/>
      <c r="E22" s="6"/>
      <c r="F22" s="2"/>
      <c r="G22" s="2"/>
    </row>
    <row r="23" spans="1:7" ht="12.75">
      <c r="A23" s="2"/>
      <c r="B23" s="2" t="s">
        <v>18</v>
      </c>
      <c r="C23" s="2">
        <v>223.53</v>
      </c>
      <c r="D23" s="2">
        <v>239.36</v>
      </c>
      <c r="E23" s="6"/>
      <c r="F23" s="2"/>
      <c r="G23" s="2"/>
    </row>
    <row r="24" spans="1:7" ht="12.75">
      <c r="A24" s="2"/>
      <c r="B24" s="7" t="s">
        <v>19</v>
      </c>
      <c r="C24" s="7">
        <v>1.9</v>
      </c>
      <c r="D24" s="6">
        <v>0.45</v>
      </c>
      <c r="E24" s="6"/>
      <c r="F24" s="2"/>
      <c r="G24" s="2"/>
    </row>
    <row r="25" spans="1:7" ht="12.75">
      <c r="A25" s="2"/>
      <c r="B25" s="2" t="s">
        <v>20</v>
      </c>
      <c r="C25" s="2">
        <v>-2.14</v>
      </c>
      <c r="D25" s="2">
        <v>0.03</v>
      </c>
      <c r="E25" s="6"/>
      <c r="F25" s="2"/>
      <c r="G25" s="2"/>
    </row>
    <row r="26" spans="1:7" ht="12.75">
      <c r="A26" s="2"/>
      <c r="B26" s="7" t="s">
        <v>21</v>
      </c>
      <c r="C26" s="2">
        <v>0.07</v>
      </c>
      <c r="D26" s="2">
        <v>0.06</v>
      </c>
      <c r="E26" s="6"/>
      <c r="F26" s="2"/>
      <c r="G26" s="2"/>
    </row>
    <row r="27" spans="1:7" ht="12.75">
      <c r="A27" s="2"/>
      <c r="B27" s="2" t="s">
        <v>22</v>
      </c>
      <c r="C27" s="2">
        <v>0</v>
      </c>
      <c r="D27" s="2">
        <v>0.01</v>
      </c>
      <c r="E27" s="6"/>
      <c r="F27" s="2"/>
      <c r="G27" s="2"/>
    </row>
    <row r="28" spans="1:7" ht="12.75">
      <c r="A28" s="2"/>
      <c r="B28" s="2" t="s">
        <v>23</v>
      </c>
      <c r="C28" s="2">
        <v>2114.22</v>
      </c>
      <c r="D28" s="2">
        <v>1676.13</v>
      </c>
      <c r="E28" s="6"/>
      <c r="F28" s="2"/>
      <c r="G28" s="2"/>
    </row>
    <row r="29" spans="1:7" ht="12.75">
      <c r="A29" s="2"/>
      <c r="C29" s="6">
        <f>SUM(C21:C28)</f>
        <v>2343.71</v>
      </c>
      <c r="D29" s="6">
        <f>SUM(D20:D28)</f>
        <v>1922.1000000000001</v>
      </c>
      <c r="E29" s="6">
        <f>(C29-D29)*100/ABS(D29)</f>
        <v>21.934862910358458</v>
      </c>
      <c r="F29" s="2" t="s">
        <v>13</v>
      </c>
      <c r="G29" s="2"/>
    </row>
    <row r="30" spans="1:7" ht="12.75">
      <c r="A30" s="2"/>
      <c r="B30" s="2" t="s">
        <v>24</v>
      </c>
      <c r="C30" s="2"/>
      <c r="D30" s="2"/>
      <c r="E30" s="6"/>
      <c r="F30" s="2"/>
      <c r="G30" s="2"/>
    </row>
    <row r="31" spans="1:7" ht="12.75">
      <c r="A31" s="2"/>
      <c r="B31" s="2"/>
      <c r="C31" s="2"/>
      <c r="D31" s="2"/>
      <c r="E31" s="6"/>
      <c r="F31" s="2"/>
      <c r="G31" s="2"/>
    </row>
    <row r="32" spans="1:7" ht="12.75">
      <c r="A32" s="2"/>
      <c r="B32" s="1" t="s">
        <v>25</v>
      </c>
      <c r="C32" s="2"/>
      <c r="D32" s="2"/>
      <c r="E32" s="6"/>
      <c r="F32" s="2"/>
      <c r="G32" s="2"/>
    </row>
    <row r="33" spans="1:7" ht="12.75">
      <c r="A33" s="2"/>
      <c r="B33" s="2"/>
      <c r="C33" s="2"/>
      <c r="D33" s="2"/>
      <c r="E33" s="6"/>
      <c r="F33" s="2"/>
      <c r="G33" s="2"/>
    </row>
    <row r="34" spans="1:7" ht="12.75">
      <c r="A34" s="2"/>
      <c r="B34" s="2" t="s">
        <v>26</v>
      </c>
      <c r="C34" s="2"/>
      <c r="D34" s="2"/>
      <c r="E34" s="6"/>
      <c r="F34" s="2"/>
      <c r="G34" s="2"/>
    </row>
    <row r="35" spans="1:7" ht="12.75">
      <c r="A35" s="2"/>
      <c r="B35" s="2" t="s">
        <v>27</v>
      </c>
      <c r="C35" s="2">
        <v>17.07</v>
      </c>
      <c r="D35" s="2">
        <v>23.55</v>
      </c>
      <c r="E35" s="6">
        <f>(C35-D35)*100/ABS(15.09)</f>
        <v>-42.94234592445328</v>
      </c>
      <c r="F35" s="2" t="s">
        <v>13</v>
      </c>
      <c r="G35" s="2"/>
    </row>
    <row r="36" spans="1:7" ht="12.75">
      <c r="A36" s="2"/>
      <c r="B36" s="2" t="s">
        <v>28</v>
      </c>
      <c r="C36" s="2"/>
      <c r="D36" s="2"/>
      <c r="E36" s="6"/>
      <c r="F36" s="2"/>
      <c r="G36" s="2"/>
    </row>
    <row r="37" spans="1:7" ht="12.75">
      <c r="A37" s="2"/>
      <c r="B37" s="2" t="s">
        <v>29</v>
      </c>
      <c r="C37" s="2"/>
      <c r="D37" s="2"/>
      <c r="E37" s="6"/>
      <c r="F37" s="2"/>
      <c r="G37" s="2"/>
    </row>
    <row r="38" spans="1:7" ht="12.75">
      <c r="A38" s="2"/>
      <c r="B38" s="2" t="s">
        <v>30</v>
      </c>
      <c r="C38" s="2"/>
      <c r="D38" s="2"/>
      <c r="E38" s="6"/>
      <c r="F38" s="2"/>
      <c r="G38" s="2"/>
    </row>
    <row r="39" spans="1:7" ht="12.75">
      <c r="A39" s="2"/>
      <c r="B39" s="2" t="s">
        <v>31</v>
      </c>
      <c r="C39" s="6">
        <f>1143.78-6.23+1793.7-2488.63</f>
        <v>442.6199999999999</v>
      </c>
      <c r="D39" s="6">
        <f>875.69-17.12-81.59-381.59</f>
        <v>395.39000000000004</v>
      </c>
      <c r="E39" s="6">
        <f>(C39-D39)*100/ABS(207.3)</f>
        <v>22.7834056922334</v>
      </c>
      <c r="F39" s="2" t="s">
        <v>13</v>
      </c>
      <c r="G39" s="2"/>
    </row>
    <row r="40" spans="1:7" ht="12.75">
      <c r="A40" s="2"/>
      <c r="B40" s="2" t="s">
        <v>32</v>
      </c>
      <c r="C40" s="2">
        <v>407.23</v>
      </c>
      <c r="D40" s="6">
        <v>382.1</v>
      </c>
      <c r="E40" s="6"/>
      <c r="F40" s="2"/>
      <c r="G40" s="2"/>
    </row>
    <row r="41" spans="1:7" ht="12.75">
      <c r="A41" s="2"/>
      <c r="B41" s="2" t="s">
        <v>33</v>
      </c>
      <c r="C41" s="2">
        <v>5.34</v>
      </c>
      <c r="D41" s="2">
        <v>6.04</v>
      </c>
      <c r="E41" s="6"/>
      <c r="F41" s="2"/>
      <c r="G41" s="2"/>
    </row>
    <row r="42" spans="1:7" ht="12.75">
      <c r="A42" s="2"/>
      <c r="B42" s="2" t="s">
        <v>34</v>
      </c>
      <c r="C42" s="2">
        <v>16</v>
      </c>
      <c r="D42" s="6">
        <v>5.1</v>
      </c>
      <c r="E42" s="6"/>
      <c r="F42" s="2"/>
      <c r="G42" s="2"/>
    </row>
    <row r="43" spans="1:7" ht="12.75">
      <c r="A43" s="2"/>
      <c r="B43" s="2" t="s">
        <v>35</v>
      </c>
      <c r="C43" s="2">
        <v>11.04</v>
      </c>
      <c r="D43" s="2">
        <v>0.26</v>
      </c>
      <c r="E43" s="6"/>
      <c r="F43" s="2"/>
      <c r="G43" s="2"/>
    </row>
    <row r="44" spans="1:7" ht="12.75">
      <c r="A44" s="2"/>
      <c r="B44" s="2" t="s">
        <v>36</v>
      </c>
      <c r="C44" s="6">
        <v>2.5</v>
      </c>
      <c r="D44" s="6">
        <v>1.77</v>
      </c>
      <c r="E44" s="6"/>
      <c r="F44" s="2"/>
      <c r="G44" s="2"/>
    </row>
    <row r="45" spans="1:7" ht="12.75">
      <c r="A45" s="2"/>
      <c r="B45" s="2" t="s">
        <v>37</v>
      </c>
      <c r="C45" s="2">
        <v>0.02</v>
      </c>
      <c r="D45" s="6">
        <v>0.09</v>
      </c>
      <c r="E45" s="6"/>
      <c r="F45" s="2"/>
      <c r="G45" s="2"/>
    </row>
    <row r="46" spans="1:7" ht="12.75">
      <c r="A46" s="2"/>
      <c r="B46" s="2" t="s">
        <v>38</v>
      </c>
      <c r="C46" s="2">
        <v>0.44</v>
      </c>
      <c r="D46" s="2">
        <v>0.03</v>
      </c>
      <c r="E46" s="6"/>
      <c r="F46" s="2"/>
      <c r="G46" s="2"/>
    </row>
    <row r="47" spans="1:7" ht="12.75">
      <c r="A47" s="2"/>
      <c r="B47" s="7" t="s">
        <v>39</v>
      </c>
      <c r="C47" s="7">
        <v>0.05</v>
      </c>
      <c r="E47" s="6"/>
      <c r="F47" s="2"/>
      <c r="G47" s="2"/>
    </row>
    <row r="48" spans="2:7" ht="12.75">
      <c r="B48" s="8" t="s">
        <v>40</v>
      </c>
      <c r="C48" s="2">
        <f>SUM(C40:C47)</f>
        <v>442.62</v>
      </c>
      <c r="D48" s="2">
        <f>SUM(D40:D46)</f>
        <v>395.39</v>
      </c>
      <c r="E48" s="6">
        <f>(C49-D49)*100/ABS(D48)</f>
        <v>145.22370317913968</v>
      </c>
      <c r="F48" s="2" t="s">
        <v>13</v>
      </c>
      <c r="G48" s="2"/>
    </row>
    <row r="49" spans="1:7" ht="12.75">
      <c r="A49" s="1" t="s">
        <v>41</v>
      </c>
      <c r="B49" s="1" t="s">
        <v>42</v>
      </c>
      <c r="C49" s="6">
        <f>C16+C29+C35+C39</f>
        <v>2804.03</v>
      </c>
      <c r="D49" s="6">
        <f>D16+D19+D35+D39</f>
        <v>2229.83</v>
      </c>
      <c r="E49" s="6"/>
      <c r="F49" s="2"/>
      <c r="G49" s="2"/>
    </row>
    <row r="50" spans="1:7" ht="12.75">
      <c r="A50" s="2"/>
      <c r="B50" s="1" t="s">
        <v>43</v>
      </c>
      <c r="C50" s="2"/>
      <c r="D50" s="2"/>
      <c r="E50" s="6"/>
      <c r="F50" s="2"/>
      <c r="G50" s="2"/>
    </row>
    <row r="51" spans="1:7" ht="12.75">
      <c r="A51" s="2"/>
      <c r="B51" s="2"/>
      <c r="C51" s="2"/>
      <c r="D51" s="2"/>
      <c r="E51" s="6"/>
      <c r="F51" s="2"/>
      <c r="G51" s="2"/>
    </row>
    <row r="52" spans="1:7" ht="12.75">
      <c r="A52" s="2"/>
      <c r="B52" s="1" t="s">
        <v>10</v>
      </c>
      <c r="C52" s="2"/>
      <c r="D52" s="2"/>
      <c r="E52" s="6"/>
      <c r="F52" s="2"/>
      <c r="G52" s="2"/>
    </row>
    <row r="53" spans="1:7" ht="12.75">
      <c r="A53" s="2"/>
      <c r="B53" s="2"/>
      <c r="C53" s="2"/>
      <c r="D53" s="2"/>
      <c r="E53" s="6"/>
      <c r="F53" s="2"/>
      <c r="G53" s="2"/>
    </row>
    <row r="54" spans="1:7" ht="12.75">
      <c r="A54" s="2"/>
      <c r="B54" s="2" t="s">
        <v>44</v>
      </c>
      <c r="C54" s="2"/>
      <c r="D54" s="2"/>
      <c r="E54" s="6"/>
      <c r="F54" s="2"/>
      <c r="G54" s="2"/>
    </row>
    <row r="55" spans="1:7" ht="12.75">
      <c r="A55" s="2"/>
      <c r="B55" s="2" t="s">
        <v>45</v>
      </c>
      <c r="C55" s="6"/>
      <c r="D55" s="2"/>
      <c r="E55" s="6"/>
      <c r="F55" s="2"/>
      <c r="G55" s="2"/>
    </row>
    <row r="56" spans="1:7" ht="12.75">
      <c r="A56" s="2"/>
      <c r="B56" s="2" t="s">
        <v>46</v>
      </c>
      <c r="C56" s="6">
        <v>4.12</v>
      </c>
      <c r="D56" s="2">
        <v>1.14</v>
      </c>
      <c r="E56" s="6"/>
      <c r="F56" s="2"/>
      <c r="G56" s="2"/>
    </row>
    <row r="57" spans="1:7" ht="12.75">
      <c r="A57" s="2"/>
      <c r="B57" s="2" t="s">
        <v>47</v>
      </c>
      <c r="C57" s="6">
        <v>17</v>
      </c>
      <c r="D57" s="2">
        <v>11.53</v>
      </c>
      <c r="E57" s="6"/>
      <c r="F57" s="2"/>
      <c r="G57" s="2"/>
    </row>
    <row r="58" spans="1:7" ht="12.75">
      <c r="A58" s="2"/>
      <c r="B58" s="9" t="s">
        <v>48</v>
      </c>
      <c r="C58" s="6">
        <f>SUM(C56:C57)</f>
        <v>21.12</v>
      </c>
      <c r="D58" s="6">
        <f>SUM(D56:D57)</f>
        <v>12.67</v>
      </c>
      <c r="E58" s="6">
        <f>(C58-D58)*100/ABS(D58)</f>
        <v>66.69297553275455</v>
      </c>
      <c r="F58" s="2" t="s">
        <v>13</v>
      </c>
      <c r="G58" s="2"/>
    </row>
    <row r="59" spans="1:7" ht="12.75">
      <c r="A59" s="2"/>
      <c r="B59" s="2" t="s">
        <v>49</v>
      </c>
      <c r="C59" s="2"/>
      <c r="D59" s="2"/>
      <c r="E59" s="6"/>
      <c r="F59" s="2"/>
      <c r="G59" s="2"/>
    </row>
    <row r="60" spans="1:7" ht="12.75">
      <c r="A60" s="2"/>
      <c r="B60" s="2" t="s">
        <v>46</v>
      </c>
      <c r="C60" s="2">
        <v>49.93</v>
      </c>
      <c r="D60" s="6">
        <v>77.63</v>
      </c>
      <c r="E60" s="6"/>
      <c r="F60" s="2"/>
      <c r="G60" s="2"/>
    </row>
    <row r="61" spans="1:7" ht="12.75">
      <c r="A61" s="2"/>
      <c r="B61" s="2" t="s">
        <v>47</v>
      </c>
      <c r="C61" s="2">
        <v>22.21</v>
      </c>
      <c r="D61" s="2">
        <f>19.04+0.02</f>
        <v>19.06</v>
      </c>
      <c r="E61" s="6"/>
      <c r="F61" s="2"/>
      <c r="G61" s="2"/>
    </row>
    <row r="62" spans="1:7" ht="12.75">
      <c r="A62" s="2"/>
      <c r="B62" s="2" t="s">
        <v>50</v>
      </c>
      <c r="C62" s="2">
        <v>300.84</v>
      </c>
      <c r="D62" s="2">
        <v>259.54</v>
      </c>
      <c r="E62" s="6"/>
      <c r="F62" s="6" t="s">
        <v>51</v>
      </c>
      <c r="G62" s="2"/>
    </row>
    <row r="63" spans="1:7" ht="12.75">
      <c r="A63" s="2"/>
      <c r="B63" s="2" t="s">
        <v>52</v>
      </c>
      <c r="C63" s="2">
        <v>0.94</v>
      </c>
      <c r="D63" s="2">
        <v>0.86</v>
      </c>
      <c r="E63" s="6"/>
      <c r="F63" s="2" t="s">
        <v>51</v>
      </c>
      <c r="G63" s="2"/>
    </row>
    <row r="64" spans="1:7" ht="12.75">
      <c r="A64" s="2"/>
      <c r="B64" s="2" t="s">
        <v>53</v>
      </c>
      <c r="C64" s="2">
        <v>1.23</v>
      </c>
      <c r="D64" s="2">
        <v>1.47</v>
      </c>
      <c r="E64" s="6"/>
      <c r="F64" s="2"/>
      <c r="G64" s="2"/>
    </row>
    <row r="65" spans="1:7" ht="12.75">
      <c r="A65" s="2"/>
      <c r="B65" s="2" t="s">
        <v>54</v>
      </c>
      <c r="C65" s="2">
        <v>100</v>
      </c>
      <c r="D65" s="2"/>
      <c r="E65" s="6"/>
      <c r="F65" s="2"/>
      <c r="G65" s="2"/>
    </row>
    <row r="66" spans="1:7" ht="12.75">
      <c r="A66" s="2"/>
      <c r="B66" s="2" t="s">
        <v>55</v>
      </c>
      <c r="C66" s="2"/>
      <c r="D66" s="2">
        <v>0.88</v>
      </c>
      <c r="E66" s="6"/>
      <c r="F66" s="2"/>
      <c r="G66" s="2"/>
    </row>
    <row r="67" spans="1:7" ht="12.75">
      <c r="A67" s="2"/>
      <c r="B67" s="2"/>
      <c r="C67" s="2">
        <f>SUM(C60:C65)</f>
        <v>475.15</v>
      </c>
      <c r="D67" s="2">
        <f>SUM(D60:D66)</f>
        <v>359.44000000000005</v>
      </c>
      <c r="E67" s="6">
        <f>(C67-D67)*100/ABS(D67)</f>
        <v>32.191742710883574</v>
      </c>
      <c r="F67" s="2" t="s">
        <v>13</v>
      </c>
      <c r="G67" s="2" t="s">
        <v>51</v>
      </c>
    </row>
    <row r="68" spans="1:7" ht="12.75">
      <c r="A68" s="2"/>
      <c r="B68" s="2"/>
      <c r="C68" s="2"/>
      <c r="D68" s="2"/>
      <c r="E68" s="6"/>
      <c r="F68" s="2"/>
      <c r="G68" s="2"/>
    </row>
    <row r="69" spans="1:7" ht="12.75">
      <c r="A69" s="2"/>
      <c r="B69" s="2" t="s">
        <v>56</v>
      </c>
      <c r="C69" s="2"/>
      <c r="D69" s="2"/>
      <c r="E69" s="6"/>
      <c r="F69" s="2"/>
      <c r="G69" s="2"/>
    </row>
    <row r="70" spans="1:7" ht="12.75">
      <c r="A70" s="2"/>
      <c r="B70" s="2" t="s">
        <v>45</v>
      </c>
      <c r="C70" s="2"/>
      <c r="D70" s="2">
        <v>0</v>
      </c>
      <c r="E70" s="6"/>
      <c r="F70" s="2"/>
      <c r="G70" s="2"/>
    </row>
    <row r="71" spans="1:7" ht="12.75">
      <c r="A71" s="2"/>
      <c r="B71" s="2" t="s">
        <v>49</v>
      </c>
      <c r="C71" s="2"/>
      <c r="D71" s="2">
        <v>0</v>
      </c>
      <c r="E71" s="6"/>
      <c r="F71" s="2"/>
      <c r="G71" s="2"/>
    </row>
    <row r="72" spans="1:7" ht="12.75">
      <c r="A72" s="2"/>
      <c r="B72" s="2"/>
      <c r="C72" s="2"/>
      <c r="D72" s="2"/>
      <c r="E72" s="6"/>
      <c r="F72" s="2"/>
      <c r="G72" s="2"/>
    </row>
    <row r="73" spans="1:7" ht="12.75">
      <c r="A73" s="2"/>
      <c r="B73" s="2" t="s">
        <v>57</v>
      </c>
      <c r="C73" s="2"/>
      <c r="D73" s="2"/>
      <c r="E73" s="6"/>
      <c r="F73" s="2"/>
      <c r="G73" s="2"/>
    </row>
    <row r="74" spans="1:7" ht="12.75">
      <c r="A74" s="2"/>
      <c r="B74" s="2" t="s">
        <v>45</v>
      </c>
      <c r="C74" s="2"/>
      <c r="D74" s="2"/>
      <c r="E74" s="6"/>
      <c r="F74" s="2"/>
      <c r="G74" s="2"/>
    </row>
    <row r="75" spans="1:7" ht="12.75">
      <c r="A75" s="2"/>
      <c r="B75" s="2" t="s">
        <v>49</v>
      </c>
      <c r="C75" s="6">
        <v>0.45</v>
      </c>
      <c r="D75" s="6">
        <v>0.48</v>
      </c>
      <c r="E75" s="6">
        <f>(C75-D75)*100/ABS(0.39)</f>
        <v>-7.692307692307685</v>
      </c>
      <c r="F75" s="2" t="s">
        <v>13</v>
      </c>
      <c r="G75" s="2"/>
    </row>
    <row r="76" spans="1:7" ht="12.75">
      <c r="A76" s="2"/>
      <c r="B76" s="2" t="s">
        <v>58</v>
      </c>
      <c r="C76" s="2"/>
      <c r="D76" s="2"/>
      <c r="E76" s="6"/>
      <c r="F76" s="2"/>
      <c r="G76" s="2"/>
    </row>
    <row r="77" spans="1:7" ht="12.75">
      <c r="A77" s="2"/>
      <c r="B77" s="2" t="s">
        <v>59</v>
      </c>
      <c r="C77" s="2"/>
      <c r="D77" s="2"/>
      <c r="E77" s="6"/>
      <c r="F77" s="2"/>
      <c r="G77" s="2"/>
    </row>
    <row r="78" spans="1:7" ht="12.75">
      <c r="A78" s="2"/>
      <c r="B78" s="1" t="s">
        <v>31</v>
      </c>
      <c r="C78" s="2"/>
      <c r="D78" s="2"/>
      <c r="E78" s="6"/>
      <c r="F78" s="2"/>
      <c r="G78" s="2"/>
    </row>
    <row r="79" spans="1:7" ht="12.75">
      <c r="A79" s="2"/>
      <c r="C79" s="6">
        <f>3008.47-34.93-291.04-2260.11</f>
        <v>422.3899999999999</v>
      </c>
      <c r="D79">
        <f>2449.61-16.67-140.48-1977.31</f>
        <v>315.1500000000001</v>
      </c>
      <c r="E79" s="6"/>
      <c r="F79" s="2"/>
      <c r="G79" s="2"/>
    </row>
    <row r="80" spans="1:7" ht="12.75">
      <c r="A80" s="2"/>
      <c r="B80" s="2" t="s">
        <v>32</v>
      </c>
      <c r="C80" s="2">
        <v>366.76</v>
      </c>
      <c r="D80" s="2">
        <v>293.61</v>
      </c>
      <c r="E80" s="6"/>
      <c r="F80" s="2"/>
      <c r="G80" s="2"/>
    </row>
    <row r="81" spans="1:7" ht="12.75">
      <c r="A81" s="2"/>
      <c r="B81" s="2" t="s">
        <v>33</v>
      </c>
      <c r="C81" s="2">
        <v>10.65</v>
      </c>
      <c r="D81" s="2">
        <v>10.93</v>
      </c>
      <c r="E81" s="6"/>
      <c r="F81" s="2"/>
      <c r="G81" s="2"/>
    </row>
    <row r="82" spans="1:7" ht="12.75">
      <c r="A82" s="2"/>
      <c r="B82" s="2" t="s">
        <v>34</v>
      </c>
      <c r="C82" s="2">
        <v>32.6</v>
      </c>
      <c r="D82" s="6">
        <v>7.5</v>
      </c>
      <c r="E82" s="6"/>
      <c r="F82" s="2"/>
      <c r="G82" s="2"/>
    </row>
    <row r="83" spans="1:7" ht="12.75">
      <c r="A83" s="2"/>
      <c r="B83" s="2" t="s">
        <v>35</v>
      </c>
      <c r="C83" s="2">
        <v>4.29</v>
      </c>
      <c r="D83" s="6">
        <v>1.38</v>
      </c>
      <c r="E83" s="6"/>
      <c r="F83" s="2"/>
      <c r="G83" s="2"/>
    </row>
    <row r="84" spans="1:7" ht="12.75">
      <c r="A84" s="2"/>
      <c r="B84" s="2" t="s">
        <v>60</v>
      </c>
      <c r="C84" s="2">
        <v>0.01</v>
      </c>
      <c r="D84" s="2">
        <v>0.08</v>
      </c>
      <c r="E84" s="6"/>
      <c r="F84" s="2"/>
      <c r="G84" s="2"/>
    </row>
    <row r="85" spans="1:7" ht="12.75">
      <c r="A85" s="2"/>
      <c r="B85" s="2" t="s">
        <v>36</v>
      </c>
      <c r="C85" s="2">
        <v>7.99</v>
      </c>
      <c r="D85" s="2">
        <v>1.32</v>
      </c>
      <c r="E85" s="6"/>
      <c r="F85" s="2"/>
      <c r="G85" s="2"/>
    </row>
    <row r="86" spans="1:7" ht="12.75">
      <c r="A86" s="2"/>
      <c r="B86" s="7" t="s">
        <v>37</v>
      </c>
      <c r="C86" s="7">
        <v>0</v>
      </c>
      <c r="D86" s="10">
        <v>-0.1</v>
      </c>
      <c r="E86" s="6"/>
      <c r="F86" s="2"/>
      <c r="G86" s="2"/>
    </row>
    <row r="87" spans="1:7" ht="12.75">
      <c r="A87" s="2"/>
      <c r="B87" s="2" t="s">
        <v>38</v>
      </c>
      <c r="C87" s="2">
        <v>0.09</v>
      </c>
      <c r="D87" s="2">
        <v>0.43</v>
      </c>
      <c r="E87" s="6"/>
      <c r="F87" s="2"/>
      <c r="G87" s="2"/>
    </row>
    <row r="88" spans="1:7" ht="12.75">
      <c r="A88" s="2"/>
      <c r="B88" s="1" t="s">
        <v>61</v>
      </c>
      <c r="C88" s="6">
        <f>SUM(C80:C87)</f>
        <v>422.39</v>
      </c>
      <c r="D88" s="2">
        <f>SUM(D80:D87)</f>
        <v>315.15</v>
      </c>
      <c r="E88" s="6">
        <f>(C88-D88)*100/ABS(D88)</f>
        <v>34.02824052038712</v>
      </c>
      <c r="F88" s="2" t="s">
        <v>13</v>
      </c>
      <c r="G88" s="2"/>
    </row>
    <row r="89" spans="1:7" ht="12.75">
      <c r="A89" s="1" t="s">
        <v>62</v>
      </c>
      <c r="B89" s="1" t="s">
        <v>63</v>
      </c>
      <c r="C89" s="6">
        <f>+C58+C67+C75+C88</f>
        <v>919.1099999999999</v>
      </c>
      <c r="D89" s="6">
        <f>+D58+D67+D75+D88</f>
        <v>687.74</v>
      </c>
      <c r="E89" s="6">
        <f>(C89-D89)*100/ABS(D89)</f>
        <v>33.64207403960798</v>
      </c>
      <c r="F89" s="2" t="s">
        <v>13</v>
      </c>
      <c r="G89" s="2"/>
    </row>
    <row r="90" spans="1:7" ht="12.75">
      <c r="A90" s="2"/>
      <c r="B90" s="2"/>
      <c r="C90" s="2"/>
      <c r="D90" s="2"/>
      <c r="E90" s="6"/>
      <c r="F90" s="2"/>
      <c r="G90" s="2"/>
    </row>
    <row r="91" spans="1:7" ht="12.75">
      <c r="A91" s="1" t="s">
        <v>64</v>
      </c>
      <c r="B91" s="1" t="s">
        <v>65</v>
      </c>
      <c r="C91" s="2">
        <f>+C49-C89</f>
        <v>1884.9200000000003</v>
      </c>
      <c r="D91" s="2">
        <f>+D49-D89</f>
        <v>1542.09</v>
      </c>
      <c r="E91" s="6">
        <f>(C91-D91)*100/ABS(D91)</f>
        <v>22.231516967232807</v>
      </c>
      <c r="F91" s="2" t="s">
        <v>13</v>
      </c>
      <c r="G91" s="2"/>
    </row>
    <row r="94" ht="12.75">
      <c r="A94" t="s"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2005-12-05T12:49:37Z</dcterms:created>
  <dcterms:modified xsi:type="dcterms:W3CDTF">2005-12-05T12:52:22Z</dcterms:modified>
  <cp:category/>
  <cp:version/>
  <cp:contentType/>
  <cp:contentStatus/>
</cp:coreProperties>
</file>